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t\shares\KTHOMES\TAmmer\Eigene Dokumente\CMIAXIOMA\5ef42d662ee54c1283361f53cead1e73\"/>
    </mc:Choice>
  </mc:AlternateContent>
  <bookViews>
    <workbookView xWindow="-105" yWindow="-105" windowWidth="23250" windowHeight="12570"/>
  </bookViews>
  <sheets>
    <sheet name="Tabelle1" sheetId="1" r:id="rId1"/>
    <sheet name="Tabelle2" sheetId="2" r:id="rId2"/>
    <sheet name="Tabelle3" sheetId="3" r:id="rId3"/>
  </sheets>
  <calcPr calcId="162913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G67" i="1" l="1"/>
  <c r="G32" i="1"/>
  <c r="G27" i="1"/>
  <c r="G65" i="1"/>
  <c r="G24" i="1"/>
  <c r="G61" i="1" l="1"/>
  <c r="F52" i="1"/>
  <c r="G40" i="1"/>
  <c r="G18" i="1" l="1"/>
  <c r="G21" i="1"/>
  <c r="G43" i="1"/>
  <c r="G62" i="1" l="1"/>
  <c r="G60" i="1"/>
  <c r="G54" i="1"/>
  <c r="G53" i="1"/>
  <c r="G50" i="1"/>
  <c r="G49" i="1"/>
  <c r="G44" i="1"/>
  <c r="G37" i="1"/>
  <c r="G35" i="1"/>
  <c r="G31" i="1"/>
  <c r="G30" i="1"/>
  <c r="G28" i="1"/>
  <c r="G16" i="1" l="1"/>
  <c r="G13" i="1" l="1"/>
  <c r="G12" i="1"/>
  <c r="G11" i="1"/>
</calcChain>
</file>

<file path=xl/sharedStrings.xml><?xml version="1.0" encoding="utf-8"?>
<sst xmlns="http://schemas.openxmlformats.org/spreadsheetml/2006/main" count="184" uniqueCount="149">
  <si>
    <t>Material</t>
  </si>
  <si>
    <t>Menge</t>
  </si>
  <si>
    <t>Spezifizierung</t>
  </si>
  <si>
    <t>mögliche Beschaffung</t>
  </si>
  <si>
    <t>Bemerkung</t>
  </si>
  <si>
    <t>Verbrauchsmaterial</t>
  </si>
  <si>
    <t>Labormaterialien/Geräte/Modelle</t>
  </si>
  <si>
    <t>Klebeband</t>
  </si>
  <si>
    <t>Klarsichtfolie</t>
  </si>
  <si>
    <t>Migros/Coop</t>
  </si>
  <si>
    <t>für Wasserlupe</t>
  </si>
  <si>
    <t>Spiegel-Folie</t>
  </si>
  <si>
    <t>www.hagemann.de</t>
  </si>
  <si>
    <t>biegbar</t>
  </si>
  <si>
    <t>Esslöffel</t>
  </si>
  <si>
    <t>aus Metall, müssen spiegeln</t>
  </si>
  <si>
    <t>Kosmetikspiegel</t>
  </si>
  <si>
    <t>gekrümmter Spiegel (vergrössert)</t>
  </si>
  <si>
    <t>Laserpointer</t>
  </si>
  <si>
    <t>www.brack.ch</t>
  </si>
  <si>
    <t>Kartonzielscheibe</t>
  </si>
  <si>
    <t>selbstgemacht</t>
  </si>
  <si>
    <t>Lichtkegel verstellbar</t>
  </si>
  <si>
    <t>Lesebrille</t>
  </si>
  <si>
    <t>Insektenlupe</t>
  </si>
  <si>
    <t>oberer Teil der Insektenlupe</t>
  </si>
  <si>
    <t>Plexiglaskugel</t>
  </si>
  <si>
    <t>"Kugellinse"</t>
  </si>
  <si>
    <t>Lieferzeit ca. 10 Tage</t>
  </si>
  <si>
    <t>Kleidersammlung</t>
  </si>
  <si>
    <t>Stoffstück hell</t>
  </si>
  <si>
    <t>aus alten T-Shirts</t>
  </si>
  <si>
    <t>Stoffstück dunkel</t>
  </si>
  <si>
    <t>Fahrrad-Reflektor</t>
  </si>
  <si>
    <t>Taschenlampe</t>
  </si>
  <si>
    <t>aus UV-T-Shirts</t>
  </si>
  <si>
    <t>UV-Schutz Stoffstück</t>
  </si>
  <si>
    <t>UV-Perlen</t>
  </si>
  <si>
    <t>Set mit 50 Stück</t>
  </si>
  <si>
    <t>UV-Lampe</t>
  </si>
  <si>
    <t>3 versch. Farben</t>
  </si>
  <si>
    <t>8x3</t>
  </si>
  <si>
    <t>Sonnenbrillen</t>
  </si>
  <si>
    <t>Plastikkaffeebecher</t>
  </si>
  <si>
    <t>nicht durchsichtig!</t>
  </si>
  <si>
    <t>Rolle</t>
  </si>
  <si>
    <t>aus Plastik</t>
  </si>
  <si>
    <t>&gt; 8</t>
  </si>
  <si>
    <t>&gt; 20</t>
  </si>
  <si>
    <t>Pipette</t>
  </si>
  <si>
    <t>Strohhalm</t>
  </si>
  <si>
    <t>Karton</t>
  </si>
  <si>
    <t>A4 oder A5, einweg</t>
  </si>
  <si>
    <t>MP 1000</t>
  </si>
  <si>
    <t>Reflektor Sticky</t>
  </si>
  <si>
    <t>Bookman Sticky Reflektoren</t>
  </si>
  <si>
    <t>LED Lenser P7.2</t>
  </si>
  <si>
    <t>Stoffstück gestreift</t>
  </si>
  <si>
    <t>Handheld Blacklight DL-01</t>
  </si>
  <si>
    <t>günstiges Modell</t>
  </si>
  <si>
    <t>www.opitec.ch</t>
  </si>
  <si>
    <t>www.conrad.ch</t>
  </si>
  <si>
    <t>Sportgeschäft</t>
  </si>
  <si>
    <t>Baumarkt</t>
  </si>
  <si>
    <t>Farbfolie (Sichtmäppchen)</t>
  </si>
  <si>
    <t>z.B. Roth AG</t>
  </si>
  <si>
    <t>Autorückspiegel</t>
  </si>
  <si>
    <t>Schrotthändler</t>
  </si>
  <si>
    <t>Malerklebeband, 18 mm breit</t>
  </si>
  <si>
    <t>feine Baumwolle, ca. 20x30 cm</t>
  </si>
  <si>
    <t>dicker Stoff, ca. 20x30 cm</t>
  </si>
  <si>
    <t>gestreifter Stoff, ca. 20x30 cm</t>
  </si>
  <si>
    <t>mit UV-Schutz, ca. 20x30 cm</t>
  </si>
  <si>
    <t>Stücke ca. 10x10 cm</t>
  </si>
  <si>
    <t>durchsichtig</t>
  </si>
  <si>
    <t>Alufolie</t>
  </si>
  <si>
    <t>geht auch ohne</t>
  </si>
  <si>
    <t>Streichhölzer</t>
  </si>
  <si>
    <t>oder Feuerzeug</t>
  </si>
  <si>
    <t>&gt;8</t>
  </si>
  <si>
    <t>Schwarzes Papier</t>
  </si>
  <si>
    <t>A4 oder A3</t>
  </si>
  <si>
    <t>Weisses Papier</t>
  </si>
  <si>
    <t>A3 oder A2</t>
  </si>
  <si>
    <t>PET-Flaschen</t>
  </si>
  <si>
    <t>verschiedene Grössen, Farben, Formen</t>
  </si>
  <si>
    <t>Kleine Kerzen</t>
  </si>
  <si>
    <t>Rechaud-Kerzen</t>
  </si>
  <si>
    <t>Weitere Lichtquellen</t>
  </si>
  <si>
    <t>z.B. Tischlampe aus dem Schulzimmer</t>
  </si>
  <si>
    <t>Grosse Zahnstocher</t>
  </si>
  <si>
    <t>Lineale (mind. 30 cm)</t>
  </si>
  <si>
    <t>oder andere Stützen für Schattentheater</t>
  </si>
  <si>
    <t>Holzstäbe/Äste</t>
  </si>
  <si>
    <t>für eine Sonnenuhr geeignet</t>
  </si>
  <si>
    <t>Wald/Werkraum</t>
  </si>
  <si>
    <t>Steine</t>
  </si>
  <si>
    <t>klein bis mittelgross, beschriftbar mit Filzstift</t>
  </si>
  <si>
    <t>Pausenplatz</t>
  </si>
  <si>
    <t>Grosser Karton</t>
  </si>
  <si>
    <t>als "Autotür"</t>
  </si>
  <si>
    <t>Kartonsammlung</t>
  </si>
  <si>
    <t>Einweg</t>
  </si>
  <si>
    <t>Zeitungspapier</t>
  </si>
  <si>
    <t>Altpapier</t>
  </si>
  <si>
    <t>Rundes Trinkglas</t>
  </si>
  <si>
    <t>aus Glas oder Plastik, z.B. unterer Teil der Insektenlupe</t>
  </si>
  <si>
    <t>Eckiges Trinkglas</t>
  </si>
  <si>
    <t>aus Glas oder Plastik</t>
  </si>
  <si>
    <t>6 Rollen</t>
  </si>
  <si>
    <t>Milch</t>
  </si>
  <si>
    <t>Kugelschreiberhülle</t>
  </si>
  <si>
    <t>oder dünnes Metallrohr</t>
  </si>
  <si>
    <t>Papeterie</t>
  </si>
  <si>
    <t>Nagel</t>
  </si>
  <si>
    <t>muss durch Kugelschreiberhülle passen</t>
  </si>
  <si>
    <t>Plastikwanne</t>
  </si>
  <si>
    <t>klein</t>
  </si>
  <si>
    <t>Münzen</t>
  </si>
  <si>
    <t>kleine Münzen (z.B. 20 Rp.)</t>
  </si>
  <si>
    <t>Bank</t>
  </si>
  <si>
    <t>Grosses Trinkglas</t>
  </si>
  <si>
    <t>ca. 15 cm hoch (oder höher)</t>
  </si>
  <si>
    <t>z.B. Ikea, Micasa</t>
  </si>
  <si>
    <t>Reagenzglas</t>
  </si>
  <si>
    <t>oder dünner Glasbehälter</t>
  </si>
  <si>
    <t>reagenzglas.ch</t>
  </si>
  <si>
    <t>Bleistifte</t>
  </si>
  <si>
    <t>Materialliste für "Was passiert mit dem Licht, bevor wir es sehen?"</t>
  </si>
  <si>
    <r>
      <t xml:space="preserve">Die Liste enthält das Material für </t>
    </r>
    <r>
      <rPr>
        <b/>
        <u/>
        <sz val="11"/>
        <color theme="1"/>
        <rFont val="Calibri"/>
        <family val="2"/>
        <scheme val="minor"/>
      </rPr>
      <t>eine</t>
    </r>
    <r>
      <rPr>
        <sz val="11"/>
        <color theme="1"/>
        <rFont val="Calibri"/>
        <family val="2"/>
        <scheme val="minor"/>
      </rPr>
      <t xml:space="preserve"> Klassen (24 SuS)</t>
    </r>
  </si>
  <si>
    <t>weiss</t>
  </si>
  <si>
    <t>ca. Einzelpreis</t>
  </si>
  <si>
    <t>Preis für eine Klasse (24 SuS)</t>
  </si>
  <si>
    <t>www.digitec.ch</t>
  </si>
  <si>
    <t>Brillengeschäft (Migros)</t>
  </si>
  <si>
    <t>Office World</t>
  </si>
  <si>
    <t>Galaxus</t>
  </si>
  <si>
    <t>Papeterie/ Office World</t>
  </si>
  <si>
    <t>A4 10Stk= CHF 1.95</t>
  </si>
  <si>
    <t>Alufix Fingerfood e</t>
  </si>
  <si>
    <t xml:space="preserve"> verpackungsteam.ch</t>
  </si>
  <si>
    <t>Coop (mit Saugnäpfen 10x)</t>
  </si>
  <si>
    <t>www.manor.ch/SEPPI</t>
  </si>
  <si>
    <t xml:space="preserve">Coop </t>
  </si>
  <si>
    <t>(ca. Preise Stand August 2020)</t>
  </si>
  <si>
    <t xml:space="preserve">Kostenzusammenstellung </t>
  </si>
  <si>
    <t>ca. Gesamtkosten Verbrauchsmaterial</t>
  </si>
  <si>
    <t>ca. Gesamtkosten Labor/Geräte/Modelle</t>
  </si>
  <si>
    <t>ca. Gesamtkosten Box Optik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</si>
</sst>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CHF&quot;\ 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/>
    </xf>
    <xf numFmtId="0" fontId="2" fillId="2" borderId="0" xfId="0" applyFont="1" applyFill="1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0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0" fillId="3" borderId="0" xfId="0" applyFont="1" applyFill="1"/>
    <xf numFmtId="0" fontId="2" fillId="3" borderId="0" xfId="0" applyFont="1" applyFill="1"/>
    <xf numFmtId="0" fontId="0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164" fontId="0" fillId="3" borderId="2" xfId="0" applyNumberFormat="1" applyFont="1" applyFill="1" applyBorder="1" applyAlignment="1">
      <alignment horizontal="center"/>
    </xf>
    <xf numFmtId="164" fontId="0" fillId="3" borderId="2" xfId="0" applyNumberFormat="1" applyFont="1" applyFill="1" applyBorder="1"/>
    <xf numFmtId="0" fontId="6" fillId="3" borderId="1" xfId="2" applyFill="1" applyBorder="1"/>
    <xf numFmtId="0" fontId="0" fillId="0" borderId="1" xfId="0" applyFont="1" applyFill="1" applyBorder="1"/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3" borderId="3" xfId="0" applyFont="1" applyFill="1" applyBorder="1"/>
    <xf numFmtId="0" fontId="7" fillId="3" borderId="0" xfId="0" applyFont="1" applyFill="1"/>
    <xf numFmtId="164" fontId="0" fillId="0" borderId="0" xfId="0" applyNumberFormat="1" applyFont="1"/>
    <xf numFmtId="0" fontId="0" fillId="4" borderId="4" xfId="1" applyFont="1" applyFill="1" applyBorder="1"/>
    <xf numFmtId="0" fontId="0" fillId="4" borderId="4" xfId="1" applyFont="1" applyFill="1" applyBorder="1" applyAlignment="1">
      <alignment horizontal="center"/>
    </xf>
    <xf numFmtId="0" fontId="0" fillId="4" borderId="5" xfId="1" applyFont="1" applyFill="1" applyBorder="1"/>
    <xf numFmtId="164" fontId="0" fillId="4" borderId="2" xfId="0" applyNumberFormat="1" applyFont="1" applyFill="1" applyBorder="1" applyAlignment="1">
      <alignment horizontal="center"/>
    </xf>
    <xf numFmtId="164" fontId="7" fillId="4" borderId="2" xfId="0" applyNumberFormat="1" applyFont="1" applyFill="1" applyBorder="1"/>
    <xf numFmtId="0" fontId="7" fillId="4" borderId="4" xfId="1" applyFont="1" applyFill="1" applyBorder="1"/>
    <xf numFmtId="0" fontId="0" fillId="4" borderId="0" xfId="0" applyFont="1" applyFill="1"/>
    <xf numFmtId="0" fontId="0" fillId="4" borderId="0" xfId="0" applyFont="1" applyFill="1" applyAlignment="1">
      <alignment horizontal="center"/>
    </xf>
    <xf numFmtId="164" fontId="7" fillId="4" borderId="0" xfId="0" applyNumberFormat="1" applyFont="1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7" fillId="4" borderId="0" xfId="1" applyFont="1" applyFill="1" applyBorder="1"/>
  </cellXfs>
  <cellStyles count="3">
    <cellStyle name="Link" xfId="2" builtinId="8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494483</xdr:colOff>
      <xdr:row>4</xdr:row>
      <xdr:rowOff>108585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436051F-770F-49BE-928C-D1895AD4B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76083" cy="840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agemann.de/" TargetMode="External"/><Relationship Id="rId13" Type="http://schemas.openxmlformats.org/officeDocument/2006/relationships/hyperlink" Target="http://www.manor.ch/SEPPI" TargetMode="External"/><Relationship Id="rId3" Type="http://schemas.openxmlformats.org/officeDocument/2006/relationships/hyperlink" Target="http://www.brack.ch/" TargetMode="External"/><Relationship Id="rId7" Type="http://schemas.openxmlformats.org/officeDocument/2006/relationships/hyperlink" Target="http://www.opitec.ch/" TargetMode="External"/><Relationship Id="rId12" Type="http://schemas.openxmlformats.org/officeDocument/2006/relationships/hyperlink" Target="http://www.brack.ch/" TargetMode="External"/><Relationship Id="rId2" Type="http://schemas.openxmlformats.org/officeDocument/2006/relationships/hyperlink" Target="http://www.hagemann.de/" TargetMode="External"/><Relationship Id="rId1" Type="http://schemas.openxmlformats.org/officeDocument/2006/relationships/hyperlink" Target="http://www.brack.ch/" TargetMode="External"/><Relationship Id="rId6" Type="http://schemas.openxmlformats.org/officeDocument/2006/relationships/hyperlink" Target="http://www.hagemann.de/%20verpackungsteam.ch" TargetMode="External"/><Relationship Id="rId11" Type="http://schemas.openxmlformats.org/officeDocument/2006/relationships/hyperlink" Target="http://www.conrad.ch/" TargetMode="External"/><Relationship Id="rId5" Type="http://schemas.openxmlformats.org/officeDocument/2006/relationships/hyperlink" Target="http://www.conrad.ch/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://www.hagemann.de/" TargetMode="External"/><Relationship Id="rId4" Type="http://schemas.openxmlformats.org/officeDocument/2006/relationships/hyperlink" Target="http://www.digitec.ch/" TargetMode="External"/><Relationship Id="rId9" Type="http://schemas.openxmlformats.org/officeDocument/2006/relationships/hyperlink" Target="http://www.opitec.ch/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7"/>
  <sheetViews>
    <sheetView tabSelected="1" topLeftCell="A40" zoomScaleNormal="100" workbookViewId="0">
      <selection activeCell="A65" sqref="A65:B67"/>
    </sheetView>
  </sheetViews>
  <sheetFormatPr baseColWidth="10" defaultColWidth="10.85546875" defaultRowHeight="15" x14ac:dyDescent="0.25"/>
  <cols>
    <col min="1" max="1" width="29.7109375" style="1" bestFit="1" customWidth="1"/>
    <col min="2" max="2" width="45.7109375" style="1" bestFit="1" customWidth="1"/>
    <col min="3" max="3" width="10.5703125" style="3" customWidth="1"/>
    <col min="4" max="4" width="19.7109375" style="1" bestFit="1" customWidth="1"/>
    <col min="5" max="5" width="19.28515625" style="1" customWidth="1"/>
    <col min="6" max="6" width="41.28515625" style="1" customWidth="1"/>
    <col min="7" max="7" width="28.42578125" style="1" customWidth="1"/>
    <col min="8" max="16384" width="10.85546875" style="1"/>
  </cols>
  <sheetData>
    <row r="2" spans="1:10" x14ac:dyDescent="0.25">
      <c r="E2" s="23" t="s">
        <v>145</v>
      </c>
      <c r="G2" s="3"/>
    </row>
    <row r="3" spans="1:10" x14ac:dyDescent="0.25">
      <c r="E3" s="11"/>
      <c r="F3" s="11"/>
      <c r="G3" s="3"/>
    </row>
    <row r="4" spans="1:10" x14ac:dyDescent="0.25">
      <c r="E4" s="23" t="s">
        <v>144</v>
      </c>
      <c r="F4" s="11"/>
      <c r="G4" s="3"/>
    </row>
    <row r="5" spans="1:10" x14ac:dyDescent="0.25">
      <c r="G5" s="3"/>
    </row>
    <row r="6" spans="1:10" ht="23.45" customHeight="1" x14ac:dyDescent="0.35">
      <c r="A6" s="20" t="s">
        <v>128</v>
      </c>
      <c r="B6" s="20"/>
      <c r="C6" s="20"/>
      <c r="D6" s="20"/>
      <c r="E6" s="20"/>
      <c r="G6" s="3"/>
    </row>
    <row r="7" spans="1:10" x14ac:dyDescent="0.25">
      <c r="A7" s="21" t="s">
        <v>129</v>
      </c>
      <c r="B7" s="21"/>
      <c r="C7" s="21"/>
      <c r="D7" s="21"/>
      <c r="E7" s="21"/>
      <c r="G7" s="3"/>
    </row>
    <row r="8" spans="1:10" ht="14.45" customHeight="1" x14ac:dyDescent="0.25">
      <c r="A8" s="2"/>
      <c r="G8" s="3"/>
    </row>
    <row r="9" spans="1:10" ht="14.45" customHeight="1" x14ac:dyDescent="0.25">
      <c r="A9" s="4" t="s">
        <v>5</v>
      </c>
      <c r="B9" s="5"/>
      <c r="C9" s="6"/>
      <c r="D9" s="5"/>
      <c r="E9" s="5"/>
      <c r="F9" s="13"/>
      <c r="G9" s="13"/>
      <c r="H9" s="11"/>
      <c r="I9" s="11"/>
    </row>
    <row r="10" spans="1:10" x14ac:dyDescent="0.25">
      <c r="A10" s="4" t="s">
        <v>0</v>
      </c>
      <c r="B10" s="4" t="s">
        <v>2</v>
      </c>
      <c r="C10" s="7" t="s">
        <v>1</v>
      </c>
      <c r="D10" s="4" t="s">
        <v>3</v>
      </c>
      <c r="E10" s="4" t="s">
        <v>4</v>
      </c>
      <c r="F10" s="14" t="s">
        <v>131</v>
      </c>
      <c r="G10" s="15" t="s">
        <v>132</v>
      </c>
      <c r="H10" s="12"/>
      <c r="I10" s="11"/>
      <c r="J10" s="8"/>
    </row>
    <row r="11" spans="1:10" s="11" customFormat="1" x14ac:dyDescent="0.25">
      <c r="A11" s="9" t="s">
        <v>75</v>
      </c>
      <c r="B11" s="9" t="s">
        <v>45</v>
      </c>
      <c r="C11" s="10">
        <v>1</v>
      </c>
      <c r="D11" s="9" t="s">
        <v>9</v>
      </c>
      <c r="E11" s="9" t="s">
        <v>76</v>
      </c>
      <c r="F11" s="16">
        <v>4</v>
      </c>
      <c r="G11" s="17">
        <f>F11*C11</f>
        <v>4</v>
      </c>
    </row>
    <row r="12" spans="1:10" s="11" customFormat="1" x14ac:dyDescent="0.25">
      <c r="A12" s="9" t="s">
        <v>51</v>
      </c>
      <c r="B12" s="9" t="s">
        <v>52</v>
      </c>
      <c r="C12" s="10">
        <v>10</v>
      </c>
      <c r="D12" s="9" t="s">
        <v>9</v>
      </c>
      <c r="E12" s="9" t="s">
        <v>10</v>
      </c>
      <c r="F12" s="16">
        <v>1</v>
      </c>
      <c r="G12" s="17">
        <f>F12*C12</f>
        <v>10</v>
      </c>
    </row>
    <row r="13" spans="1:10" s="11" customFormat="1" x14ac:dyDescent="0.25">
      <c r="A13" s="9" t="s">
        <v>8</v>
      </c>
      <c r="B13" s="9" t="s">
        <v>45</v>
      </c>
      <c r="C13" s="10">
        <v>2</v>
      </c>
      <c r="D13" s="9" t="s">
        <v>9</v>
      </c>
      <c r="E13" s="9"/>
      <c r="F13" s="16">
        <v>3</v>
      </c>
      <c r="G13" s="17">
        <f>F13*C13</f>
        <v>6</v>
      </c>
    </row>
    <row r="14" spans="1:10" s="11" customFormat="1" x14ac:dyDescent="0.25">
      <c r="A14" s="9" t="s">
        <v>7</v>
      </c>
      <c r="B14" s="9" t="s">
        <v>68</v>
      </c>
      <c r="C14" s="10" t="s">
        <v>109</v>
      </c>
      <c r="D14" s="9" t="s">
        <v>63</v>
      </c>
      <c r="E14" s="9" t="s">
        <v>74</v>
      </c>
      <c r="F14" s="16">
        <v>2</v>
      </c>
      <c r="G14" s="17">
        <v>12</v>
      </c>
    </row>
    <row r="15" spans="1:10" s="11" customFormat="1" x14ac:dyDescent="0.25">
      <c r="A15" s="9" t="s">
        <v>110</v>
      </c>
      <c r="B15" s="9"/>
      <c r="C15" s="10">
        <v>1</v>
      </c>
      <c r="D15" s="9" t="s">
        <v>9</v>
      </c>
      <c r="E15" s="9"/>
      <c r="F15" s="16">
        <v>1.8</v>
      </c>
      <c r="G15" s="17">
        <v>1.8</v>
      </c>
    </row>
    <row r="16" spans="1:10" s="11" customFormat="1" x14ac:dyDescent="0.25">
      <c r="A16" s="9" t="s">
        <v>49</v>
      </c>
      <c r="B16" s="9" t="s">
        <v>46</v>
      </c>
      <c r="C16" s="10" t="s">
        <v>47</v>
      </c>
      <c r="D16" s="9" t="s">
        <v>65</v>
      </c>
      <c r="E16" s="9" t="s">
        <v>10</v>
      </c>
      <c r="F16" s="16">
        <v>6.5</v>
      </c>
      <c r="G16" s="17">
        <f>F16*2</f>
        <v>13</v>
      </c>
    </row>
    <row r="17" spans="1:7" s="11" customFormat="1" x14ac:dyDescent="0.25">
      <c r="A17" s="9" t="s">
        <v>43</v>
      </c>
      <c r="B17" s="9" t="s">
        <v>130</v>
      </c>
      <c r="C17" s="10">
        <v>20</v>
      </c>
      <c r="D17" s="9" t="s">
        <v>9</v>
      </c>
      <c r="E17" s="9" t="s">
        <v>44</v>
      </c>
      <c r="F17" s="16">
        <v>2.25</v>
      </c>
      <c r="G17" s="17">
        <v>2.25</v>
      </c>
    </row>
    <row r="18" spans="1:7" s="11" customFormat="1" x14ac:dyDescent="0.25">
      <c r="A18" s="9" t="s">
        <v>80</v>
      </c>
      <c r="B18" s="9" t="s">
        <v>81</v>
      </c>
      <c r="C18" s="10" t="s">
        <v>79</v>
      </c>
      <c r="D18" s="9" t="s">
        <v>136</v>
      </c>
      <c r="E18" s="9"/>
      <c r="F18" s="16">
        <v>6.15</v>
      </c>
      <c r="G18" s="17">
        <f>F18*8</f>
        <v>49.2</v>
      </c>
    </row>
    <row r="19" spans="1:7" s="11" customFormat="1" x14ac:dyDescent="0.25">
      <c r="A19" s="9" t="s">
        <v>77</v>
      </c>
      <c r="B19" s="9" t="s">
        <v>78</v>
      </c>
      <c r="C19" s="10" t="s">
        <v>79</v>
      </c>
      <c r="D19" s="9" t="s">
        <v>9</v>
      </c>
      <c r="E19" s="9"/>
      <c r="F19" s="16">
        <v>2.5</v>
      </c>
      <c r="G19" s="17">
        <v>2.5</v>
      </c>
    </row>
    <row r="20" spans="1:7" s="11" customFormat="1" x14ac:dyDescent="0.25">
      <c r="A20" s="9" t="s">
        <v>50</v>
      </c>
      <c r="B20" s="9" t="s">
        <v>102</v>
      </c>
      <c r="C20" s="10" t="s">
        <v>48</v>
      </c>
      <c r="D20" s="9" t="s">
        <v>9</v>
      </c>
      <c r="E20" s="9"/>
      <c r="F20" s="16">
        <v>1.95</v>
      </c>
      <c r="G20" s="17">
        <v>1.95</v>
      </c>
    </row>
    <row r="21" spans="1:7" s="11" customFormat="1" x14ac:dyDescent="0.25">
      <c r="A21" s="9" t="s">
        <v>82</v>
      </c>
      <c r="B21" s="9" t="s">
        <v>83</v>
      </c>
      <c r="C21" s="10">
        <v>8</v>
      </c>
      <c r="D21" s="9" t="s">
        <v>135</v>
      </c>
      <c r="E21" s="9"/>
      <c r="F21" s="16">
        <v>24.9</v>
      </c>
      <c r="G21" s="17">
        <f>F21*C21</f>
        <v>199.2</v>
      </c>
    </row>
    <row r="22" spans="1:7" s="11" customFormat="1" x14ac:dyDescent="0.25">
      <c r="A22" s="9" t="s">
        <v>103</v>
      </c>
      <c r="B22" s="9"/>
      <c r="C22" s="10">
        <v>8</v>
      </c>
      <c r="D22" s="9" t="s">
        <v>104</v>
      </c>
      <c r="E22" s="9"/>
      <c r="F22" s="16"/>
      <c r="G22" s="17"/>
    </row>
    <row r="23" spans="1:7" s="11" customFormat="1" x14ac:dyDescent="0.25">
      <c r="A23" s="9"/>
      <c r="B23" s="9"/>
      <c r="C23" s="10"/>
      <c r="D23" s="9"/>
      <c r="E23" s="22"/>
      <c r="F23" s="16"/>
      <c r="G23" s="17"/>
    </row>
    <row r="24" spans="1:7" x14ac:dyDescent="0.25">
      <c r="A24" s="30" t="s">
        <v>146</v>
      </c>
      <c r="B24" s="25"/>
      <c r="C24" s="26"/>
      <c r="D24" s="25"/>
      <c r="E24" s="27"/>
      <c r="F24" s="28"/>
      <c r="G24" s="29">
        <f>SUM(G11:G23)</f>
        <v>301.89999999999998</v>
      </c>
    </row>
    <row r="25" spans="1:7" x14ac:dyDescent="0.25">
      <c r="A25" s="4" t="s">
        <v>6</v>
      </c>
      <c r="B25" s="5"/>
      <c r="C25" s="6"/>
      <c r="D25" s="5"/>
      <c r="E25" s="5"/>
      <c r="F25" s="5"/>
      <c r="G25" s="5"/>
    </row>
    <row r="26" spans="1:7" x14ac:dyDescent="0.25">
      <c r="A26" s="4" t="s">
        <v>0</v>
      </c>
      <c r="B26" s="4" t="s">
        <v>2</v>
      </c>
      <c r="C26" s="7" t="s">
        <v>1</v>
      </c>
      <c r="D26" s="4" t="s">
        <v>3</v>
      </c>
      <c r="E26" s="4" t="s">
        <v>4</v>
      </c>
      <c r="F26" s="6"/>
      <c r="G26" s="6"/>
    </row>
    <row r="27" spans="1:7" s="11" customFormat="1" x14ac:dyDescent="0.25">
      <c r="A27" s="9" t="s">
        <v>66</v>
      </c>
      <c r="B27" s="9"/>
      <c r="C27" s="10">
        <v>1</v>
      </c>
      <c r="D27" s="9" t="s">
        <v>67</v>
      </c>
      <c r="E27" s="9"/>
      <c r="F27" s="16">
        <v>30</v>
      </c>
      <c r="G27" s="17">
        <f>F27*C27</f>
        <v>30</v>
      </c>
    </row>
    <row r="28" spans="1:7" s="11" customFormat="1" x14ac:dyDescent="0.25">
      <c r="A28" s="9" t="s">
        <v>127</v>
      </c>
      <c r="B28" s="9"/>
      <c r="C28" s="10">
        <v>8</v>
      </c>
      <c r="D28" s="9" t="s">
        <v>113</v>
      </c>
      <c r="E28" s="9"/>
      <c r="F28" s="16">
        <v>2.7</v>
      </c>
      <c r="G28" s="17">
        <f>F28*2</f>
        <v>5.4</v>
      </c>
    </row>
    <row r="29" spans="1:7" s="11" customFormat="1" x14ac:dyDescent="0.25">
      <c r="A29" s="9" t="s">
        <v>107</v>
      </c>
      <c r="B29" s="9" t="s">
        <v>108</v>
      </c>
      <c r="C29" s="10">
        <v>8</v>
      </c>
      <c r="D29" s="18" t="s">
        <v>140</v>
      </c>
      <c r="E29" s="9" t="s">
        <v>139</v>
      </c>
      <c r="F29" s="16">
        <v>1.33</v>
      </c>
      <c r="G29" s="17">
        <v>4</v>
      </c>
    </row>
    <row r="30" spans="1:7" s="11" customFormat="1" x14ac:dyDescent="0.25">
      <c r="A30" s="9" t="s">
        <v>14</v>
      </c>
      <c r="B30" s="9" t="s">
        <v>15</v>
      </c>
      <c r="C30" s="10">
        <v>8</v>
      </c>
      <c r="D30" s="9" t="s">
        <v>9</v>
      </c>
      <c r="E30" s="9"/>
      <c r="F30" s="16">
        <v>2.95</v>
      </c>
      <c r="G30" s="17">
        <f>F30*8</f>
        <v>23.6</v>
      </c>
    </row>
    <row r="31" spans="1:7" s="11" customFormat="1" x14ac:dyDescent="0.25">
      <c r="A31" s="9" t="s">
        <v>33</v>
      </c>
      <c r="B31" s="9"/>
      <c r="C31" s="10">
        <v>8</v>
      </c>
      <c r="D31" s="18" t="s">
        <v>61</v>
      </c>
      <c r="E31" s="9"/>
      <c r="F31" s="16">
        <v>2.6</v>
      </c>
      <c r="G31" s="17">
        <f>F31*C31</f>
        <v>20.8</v>
      </c>
    </row>
    <row r="32" spans="1:7" s="11" customFormat="1" x14ac:dyDescent="0.25">
      <c r="A32" s="9" t="s">
        <v>64</v>
      </c>
      <c r="B32" s="9" t="s">
        <v>73</v>
      </c>
      <c r="C32" s="10" t="s">
        <v>41</v>
      </c>
      <c r="D32" s="9" t="s">
        <v>9</v>
      </c>
      <c r="E32" s="9" t="s">
        <v>40</v>
      </c>
      <c r="F32" s="16" t="s">
        <v>138</v>
      </c>
      <c r="G32" s="17">
        <f>1.95*3</f>
        <v>5.85</v>
      </c>
    </row>
    <row r="33" spans="1:7" s="11" customFormat="1" x14ac:dyDescent="0.25">
      <c r="A33" s="9" t="s">
        <v>90</v>
      </c>
      <c r="B33" s="9"/>
      <c r="C33" s="10">
        <v>20</v>
      </c>
      <c r="D33" s="9" t="s">
        <v>9</v>
      </c>
      <c r="E33" s="9"/>
      <c r="F33" s="16">
        <v>2.95</v>
      </c>
      <c r="G33" s="17">
        <v>2.95</v>
      </c>
    </row>
    <row r="34" spans="1:7" s="11" customFormat="1" x14ac:dyDescent="0.25">
      <c r="A34" s="9" t="s">
        <v>99</v>
      </c>
      <c r="B34" s="9" t="s">
        <v>100</v>
      </c>
      <c r="C34" s="10">
        <v>1</v>
      </c>
      <c r="D34" s="9" t="s">
        <v>101</v>
      </c>
      <c r="E34" s="9" t="s">
        <v>76</v>
      </c>
      <c r="F34" s="16"/>
      <c r="G34" s="17"/>
    </row>
    <row r="35" spans="1:7" s="11" customFormat="1" x14ac:dyDescent="0.25">
      <c r="A35" s="9" t="s">
        <v>121</v>
      </c>
      <c r="B35" s="9" t="s">
        <v>122</v>
      </c>
      <c r="C35" s="10">
        <v>8</v>
      </c>
      <c r="D35" s="9" t="s">
        <v>123</v>
      </c>
      <c r="E35" s="9"/>
      <c r="F35" s="16">
        <v>12.95</v>
      </c>
      <c r="G35" s="17">
        <f>12.95*3</f>
        <v>38.849999999999994</v>
      </c>
    </row>
    <row r="36" spans="1:7" s="11" customFormat="1" x14ac:dyDescent="0.25">
      <c r="A36" s="9" t="s">
        <v>93</v>
      </c>
      <c r="B36" s="9" t="s">
        <v>94</v>
      </c>
      <c r="C36" s="10">
        <v>8</v>
      </c>
      <c r="D36" s="9" t="s">
        <v>95</v>
      </c>
      <c r="E36" s="9"/>
      <c r="F36" s="16"/>
      <c r="G36" s="17"/>
    </row>
    <row r="37" spans="1:7" s="11" customFormat="1" x14ac:dyDescent="0.25">
      <c r="A37" s="9" t="s">
        <v>24</v>
      </c>
      <c r="B37" s="9" t="s">
        <v>25</v>
      </c>
      <c r="C37" s="10">
        <v>8</v>
      </c>
      <c r="D37" s="18" t="s">
        <v>60</v>
      </c>
      <c r="E37" s="9"/>
      <c r="F37" s="16">
        <v>6.9</v>
      </c>
      <c r="G37" s="17">
        <f>6.9*8</f>
        <v>55.2</v>
      </c>
    </row>
    <row r="38" spans="1:7" s="11" customFormat="1" x14ac:dyDescent="0.25">
      <c r="A38" s="9" t="s">
        <v>20</v>
      </c>
      <c r="B38" s="9"/>
      <c r="C38" s="10">
        <v>1</v>
      </c>
      <c r="D38" s="9" t="s">
        <v>21</v>
      </c>
      <c r="E38" s="9"/>
      <c r="F38" s="16"/>
      <c r="G38" s="17"/>
    </row>
    <row r="39" spans="1:7" s="11" customFormat="1" x14ac:dyDescent="0.25">
      <c r="A39" s="9" t="s">
        <v>86</v>
      </c>
      <c r="B39" s="9" t="s">
        <v>87</v>
      </c>
      <c r="C39" s="10">
        <v>8</v>
      </c>
      <c r="D39" s="9" t="s">
        <v>9</v>
      </c>
      <c r="E39" s="9"/>
      <c r="F39" s="16">
        <v>6.95</v>
      </c>
      <c r="G39" s="17">
        <v>6.95</v>
      </c>
    </row>
    <row r="40" spans="1:7" s="11" customFormat="1" x14ac:dyDescent="0.25">
      <c r="A40" s="9" t="s">
        <v>16</v>
      </c>
      <c r="B40" s="19" t="s">
        <v>17</v>
      </c>
      <c r="C40" s="10">
        <v>8</v>
      </c>
      <c r="D40" s="9" t="s">
        <v>141</v>
      </c>
      <c r="E40" s="9"/>
      <c r="F40" s="16">
        <v>5.95</v>
      </c>
      <c r="G40" s="17">
        <f>F40*C40</f>
        <v>47.6</v>
      </c>
    </row>
    <row r="41" spans="1:7" s="11" customFormat="1" x14ac:dyDescent="0.25">
      <c r="A41" s="9" t="s">
        <v>111</v>
      </c>
      <c r="B41" s="9" t="s">
        <v>112</v>
      </c>
      <c r="C41" s="10">
        <v>1</v>
      </c>
      <c r="D41" s="9" t="s">
        <v>113</v>
      </c>
      <c r="E41" s="9"/>
      <c r="F41" s="16"/>
      <c r="G41" s="17"/>
    </row>
    <row r="42" spans="1:7" s="11" customFormat="1" x14ac:dyDescent="0.25">
      <c r="A42" s="9" t="s">
        <v>18</v>
      </c>
      <c r="B42" s="9" t="s">
        <v>53</v>
      </c>
      <c r="C42" s="10">
        <v>1</v>
      </c>
      <c r="D42" s="9" t="s">
        <v>19</v>
      </c>
      <c r="E42" s="9"/>
      <c r="F42" s="16">
        <v>38</v>
      </c>
      <c r="G42" s="17">
        <v>38</v>
      </c>
    </row>
    <row r="43" spans="1:7" s="11" customFormat="1" x14ac:dyDescent="0.25">
      <c r="A43" s="9" t="s">
        <v>23</v>
      </c>
      <c r="B43" s="9"/>
      <c r="C43" s="10">
        <v>2</v>
      </c>
      <c r="D43" s="9" t="s">
        <v>134</v>
      </c>
      <c r="E43" s="9"/>
      <c r="F43" s="16">
        <v>29.95</v>
      </c>
      <c r="G43" s="17">
        <f>F43*C43</f>
        <v>59.9</v>
      </c>
    </row>
    <row r="44" spans="1:7" s="11" customFormat="1" x14ac:dyDescent="0.25">
      <c r="A44" s="9" t="s">
        <v>91</v>
      </c>
      <c r="B44" s="9" t="s">
        <v>92</v>
      </c>
      <c r="C44" s="10">
        <v>16</v>
      </c>
      <c r="D44" s="9" t="s">
        <v>9</v>
      </c>
      <c r="E44" s="9"/>
      <c r="F44" s="16">
        <v>1.8</v>
      </c>
      <c r="G44" s="17">
        <f>F44*C44</f>
        <v>28.8</v>
      </c>
    </row>
    <row r="45" spans="1:7" s="11" customFormat="1" x14ac:dyDescent="0.25">
      <c r="A45" s="9" t="s">
        <v>118</v>
      </c>
      <c r="B45" s="9" t="s">
        <v>119</v>
      </c>
      <c r="C45" s="10">
        <v>8</v>
      </c>
      <c r="D45" s="9" t="s">
        <v>120</v>
      </c>
      <c r="E45" s="9"/>
      <c r="F45" s="16"/>
      <c r="G45" s="17"/>
    </row>
    <row r="46" spans="1:7" s="11" customFormat="1" x14ac:dyDescent="0.25">
      <c r="A46" s="19" t="s">
        <v>114</v>
      </c>
      <c r="B46" s="9" t="s">
        <v>115</v>
      </c>
      <c r="C46" s="10">
        <v>1</v>
      </c>
      <c r="D46" s="9" t="s">
        <v>63</v>
      </c>
      <c r="E46" s="9"/>
      <c r="F46" s="16">
        <v>0.2</v>
      </c>
      <c r="G46" s="17">
        <v>0.2</v>
      </c>
    </row>
    <row r="47" spans="1:7" s="11" customFormat="1" x14ac:dyDescent="0.25">
      <c r="A47" s="9" t="s">
        <v>84</v>
      </c>
      <c r="B47" s="9" t="s">
        <v>85</v>
      </c>
      <c r="C47" s="10">
        <v>8</v>
      </c>
      <c r="D47" s="9" t="s">
        <v>9</v>
      </c>
      <c r="E47" s="9" t="s">
        <v>76</v>
      </c>
      <c r="F47" s="16"/>
      <c r="G47" s="17"/>
    </row>
    <row r="48" spans="1:7" s="11" customFormat="1" x14ac:dyDescent="0.25">
      <c r="A48" s="9" t="s">
        <v>116</v>
      </c>
      <c r="B48" s="9" t="s">
        <v>117</v>
      </c>
      <c r="C48" s="10">
        <v>1</v>
      </c>
      <c r="D48" s="9" t="s">
        <v>137</v>
      </c>
      <c r="E48" s="9"/>
      <c r="F48" s="16">
        <v>3.9</v>
      </c>
      <c r="G48" s="17">
        <v>3.9</v>
      </c>
    </row>
    <row r="49" spans="1:7" s="11" customFormat="1" x14ac:dyDescent="0.25">
      <c r="A49" s="9" t="s">
        <v>26</v>
      </c>
      <c r="B49" s="9" t="s">
        <v>27</v>
      </c>
      <c r="C49" s="10">
        <v>8</v>
      </c>
      <c r="D49" s="9" t="s">
        <v>12</v>
      </c>
      <c r="E49" s="9" t="s">
        <v>28</v>
      </c>
      <c r="F49" s="16">
        <v>4.5</v>
      </c>
      <c r="G49" s="17">
        <f>F49*C49</f>
        <v>36</v>
      </c>
    </row>
    <row r="50" spans="1:7" s="11" customFormat="1" x14ac:dyDescent="0.25">
      <c r="A50" s="9" t="s">
        <v>124</v>
      </c>
      <c r="B50" s="9" t="s">
        <v>125</v>
      </c>
      <c r="C50" s="10">
        <v>8</v>
      </c>
      <c r="D50" s="9" t="s">
        <v>126</v>
      </c>
      <c r="E50" s="9"/>
      <c r="F50" s="16">
        <v>1.5</v>
      </c>
      <c r="G50" s="17">
        <f>F50*C50</f>
        <v>12</v>
      </c>
    </row>
    <row r="51" spans="1:7" s="11" customFormat="1" x14ac:dyDescent="0.25">
      <c r="A51" s="9" t="s">
        <v>54</v>
      </c>
      <c r="B51" s="9" t="s">
        <v>55</v>
      </c>
      <c r="C51" s="10">
        <v>8</v>
      </c>
      <c r="D51" s="18" t="s">
        <v>133</v>
      </c>
      <c r="E51" s="18" t="s">
        <v>142</v>
      </c>
      <c r="F51" s="16">
        <v>4.9000000000000004</v>
      </c>
      <c r="G51" s="17">
        <v>4.9000000000000004</v>
      </c>
    </row>
    <row r="52" spans="1:7" s="11" customFormat="1" x14ac:dyDescent="0.25">
      <c r="A52" s="9" t="s">
        <v>105</v>
      </c>
      <c r="B52" s="9" t="s">
        <v>106</v>
      </c>
      <c r="C52" s="10">
        <v>8</v>
      </c>
      <c r="D52" s="18" t="s">
        <v>143</v>
      </c>
      <c r="E52" s="9"/>
      <c r="F52" s="16">
        <f>2.45/25</f>
        <v>9.8000000000000004E-2</v>
      </c>
      <c r="G52" s="17">
        <v>0.8</v>
      </c>
    </row>
    <row r="53" spans="1:7" s="11" customFormat="1" x14ac:dyDescent="0.25">
      <c r="A53" s="9" t="s">
        <v>42</v>
      </c>
      <c r="B53" s="9" t="s">
        <v>59</v>
      </c>
      <c r="C53" s="10">
        <v>2</v>
      </c>
      <c r="D53" s="9" t="s">
        <v>19</v>
      </c>
      <c r="E53" s="9"/>
      <c r="F53" s="16">
        <v>39</v>
      </c>
      <c r="G53" s="17">
        <f>F53*C53</f>
        <v>78</v>
      </c>
    </row>
    <row r="54" spans="1:7" s="11" customFormat="1" x14ac:dyDescent="0.25">
      <c r="A54" s="9" t="s">
        <v>11</v>
      </c>
      <c r="B54" s="9" t="s">
        <v>13</v>
      </c>
      <c r="C54" s="10">
        <v>8</v>
      </c>
      <c r="D54" s="9" t="s">
        <v>12</v>
      </c>
      <c r="E54" s="9" t="s">
        <v>28</v>
      </c>
      <c r="F54" s="16">
        <v>4.95</v>
      </c>
      <c r="G54" s="17">
        <f>F54*C54</f>
        <v>39.6</v>
      </c>
    </row>
    <row r="55" spans="1:7" s="11" customFormat="1" x14ac:dyDescent="0.25">
      <c r="A55" s="9" t="s">
        <v>96</v>
      </c>
      <c r="B55" s="9" t="s">
        <v>97</v>
      </c>
      <c r="C55" s="10">
        <v>20</v>
      </c>
      <c r="D55" s="9" t="s">
        <v>98</v>
      </c>
      <c r="E55" s="9"/>
      <c r="F55" s="16"/>
      <c r="G55" s="17"/>
    </row>
    <row r="56" spans="1:7" s="11" customFormat="1" x14ac:dyDescent="0.25">
      <c r="A56" s="9" t="s">
        <v>32</v>
      </c>
      <c r="B56" s="9" t="s">
        <v>70</v>
      </c>
      <c r="C56" s="10">
        <v>8</v>
      </c>
      <c r="D56" s="9" t="s">
        <v>29</v>
      </c>
      <c r="E56" s="9" t="s">
        <v>31</v>
      </c>
      <c r="F56" s="16"/>
      <c r="G56" s="17"/>
    </row>
    <row r="57" spans="1:7" s="11" customFormat="1" x14ac:dyDescent="0.25">
      <c r="A57" s="9" t="s">
        <v>57</v>
      </c>
      <c r="B57" s="9" t="s">
        <v>71</v>
      </c>
      <c r="C57" s="10">
        <v>8</v>
      </c>
      <c r="D57" s="9" t="s">
        <v>29</v>
      </c>
      <c r="E57" s="9" t="s">
        <v>31</v>
      </c>
      <c r="F57" s="16"/>
      <c r="G57" s="17"/>
    </row>
    <row r="58" spans="1:7" s="11" customFormat="1" x14ac:dyDescent="0.25">
      <c r="A58" s="9" t="s">
        <v>30</v>
      </c>
      <c r="B58" s="9" t="s">
        <v>69</v>
      </c>
      <c r="C58" s="10">
        <v>8</v>
      </c>
      <c r="D58" s="9" t="s">
        <v>29</v>
      </c>
      <c r="E58" s="9" t="s">
        <v>31</v>
      </c>
      <c r="F58" s="16"/>
      <c r="G58" s="17"/>
    </row>
    <row r="59" spans="1:7" s="11" customFormat="1" x14ac:dyDescent="0.25">
      <c r="A59" s="9" t="s">
        <v>36</v>
      </c>
      <c r="B59" s="9" t="s">
        <v>72</v>
      </c>
      <c r="C59" s="10">
        <v>8</v>
      </c>
      <c r="D59" s="9" t="s">
        <v>62</v>
      </c>
      <c r="E59" s="9" t="s">
        <v>35</v>
      </c>
      <c r="F59" s="16">
        <v>15</v>
      </c>
      <c r="G59" s="17">
        <v>15</v>
      </c>
    </row>
    <row r="60" spans="1:7" s="11" customFormat="1" x14ac:dyDescent="0.25">
      <c r="A60" s="9" t="s">
        <v>34</v>
      </c>
      <c r="B60" s="9" t="s">
        <v>56</v>
      </c>
      <c r="C60" s="10">
        <v>5</v>
      </c>
      <c r="D60" s="9" t="s">
        <v>19</v>
      </c>
      <c r="E60" s="9" t="s">
        <v>22</v>
      </c>
      <c r="F60" s="16">
        <v>7.9</v>
      </c>
      <c r="G60" s="17">
        <f>F60*C60</f>
        <v>39.5</v>
      </c>
    </row>
    <row r="61" spans="1:7" s="11" customFormat="1" x14ac:dyDescent="0.25">
      <c r="A61" s="19" t="s">
        <v>39</v>
      </c>
      <c r="B61" s="9" t="s">
        <v>58</v>
      </c>
      <c r="C61" s="10">
        <v>8</v>
      </c>
      <c r="D61" s="18" t="s">
        <v>61</v>
      </c>
      <c r="E61" s="9"/>
      <c r="F61" s="16">
        <v>10.95</v>
      </c>
      <c r="G61" s="17">
        <f>F61*C61</f>
        <v>87.6</v>
      </c>
    </row>
    <row r="62" spans="1:7" s="11" customFormat="1" x14ac:dyDescent="0.25">
      <c r="A62" s="9" t="s">
        <v>37</v>
      </c>
      <c r="B62" s="9" t="s">
        <v>38</v>
      </c>
      <c r="C62" s="10">
        <v>2</v>
      </c>
      <c r="D62" s="9" t="s">
        <v>12</v>
      </c>
      <c r="E62" s="9" t="s">
        <v>28</v>
      </c>
      <c r="F62" s="16">
        <v>4.95</v>
      </c>
      <c r="G62" s="17">
        <f>F62*2</f>
        <v>9.9</v>
      </c>
    </row>
    <row r="63" spans="1:7" s="11" customFormat="1" x14ac:dyDescent="0.25">
      <c r="A63" s="9" t="s">
        <v>88</v>
      </c>
      <c r="B63" s="9" t="s">
        <v>89</v>
      </c>
      <c r="C63" s="10">
        <v>1</v>
      </c>
      <c r="D63" s="9"/>
      <c r="E63" s="9"/>
      <c r="F63" s="16"/>
      <c r="G63" s="17"/>
    </row>
    <row r="64" spans="1:7" x14ac:dyDescent="0.25">
      <c r="C64" s="1"/>
      <c r="G64" s="24"/>
    </row>
    <row r="65" spans="1:7" x14ac:dyDescent="0.25">
      <c r="A65" s="36" t="s">
        <v>147</v>
      </c>
      <c r="B65" s="31"/>
      <c r="C65" s="32"/>
      <c r="D65" s="31"/>
      <c r="E65" s="31"/>
      <c r="F65" s="31"/>
      <c r="G65" s="33">
        <f>SUM(G27:G63)</f>
        <v>695.29999999999984</v>
      </c>
    </row>
    <row r="67" spans="1:7" x14ac:dyDescent="0.25">
      <c r="A67" s="34" t="s">
        <v>148</v>
      </c>
      <c r="B67" s="34"/>
      <c r="C67" s="35"/>
      <c r="D67" s="34"/>
      <c r="E67" s="34"/>
      <c r="F67" s="34"/>
      <c r="G67" s="33">
        <f>G65+G24</f>
        <v>997.19999999999982</v>
      </c>
    </row>
  </sheetData>
  <sortState ref="A26:E62">
    <sortCondition ref="A26"/>
  </sortState>
  <mergeCells count="2">
    <mergeCell ref="A6:E6"/>
    <mergeCell ref="A7:E7"/>
  </mergeCells>
  <phoneticPr fontId="1" type="noConversion"/>
  <hyperlinks>
    <hyperlink ref="D60" r:id="rId1"/>
    <hyperlink ref="D54" r:id="rId2"/>
    <hyperlink ref="D42" r:id="rId3"/>
    <hyperlink ref="D51" r:id="rId4"/>
    <hyperlink ref="D31" r:id="rId5"/>
    <hyperlink ref="D29" r:id="rId6" display="www.hagemann.de/ verpackungsteam.ch"/>
    <hyperlink ref="D52" r:id="rId7" display="www.opitec.ch"/>
    <hyperlink ref="D49" r:id="rId8"/>
    <hyperlink ref="D37" r:id="rId9"/>
    <hyperlink ref="D62" r:id="rId10"/>
    <hyperlink ref="D61" r:id="rId11"/>
    <hyperlink ref="D53" r:id="rId12"/>
    <hyperlink ref="E51" r:id="rId13"/>
  </hyperlinks>
  <pageMargins left="0.7" right="0.7" top="0.78740157499999996" bottom="0.78740157499999996" header="0.3" footer="0.3"/>
  <pageSetup paperSize="9" scale="57" fitToHeight="0" orientation="landscape" r:id="rId14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6A008FE6D7F774BB4207077C127E8BC" ma:contentTypeVersion="1" ma:contentTypeDescription="Ein neues Dokument erstellen." ma:contentTypeScope="" ma:versionID="f3d5db4b8badaaf5fbd8fae78b114078">
  <xsd:schema xmlns:xsd="http://www.w3.org/2001/XMLSchema" xmlns:xs="http://www.w3.org/2001/XMLSchema" xmlns:p="http://schemas.microsoft.com/office/2006/metadata/properties" xmlns:ns2="f2a15447-b75e-4978-a55d-efa0f073f2b7" targetNamespace="http://schemas.microsoft.com/office/2006/metadata/properties" ma:root="true" ma:fieldsID="b6f468402b4befc4b14480a9bba9342d" ns2:_="">
    <xsd:import namespace="f2a15447-b75e-4978-a55d-efa0f073f2b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a15447-b75e-4978-a55d-efa0f073f2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0F8944-880B-43E2-8601-69DCE7159DD5}">
  <ds:schemaRefs>
    <ds:schemaRef ds:uri="http://purl.org/dc/elements/1.1/"/>
    <ds:schemaRef ds:uri="http://schemas.microsoft.com/office/2006/metadata/properties"/>
    <ds:schemaRef ds:uri="f2a15447-b75e-4978-a55d-efa0f073f2b7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C026CCF-DAD5-43DF-B54E-4B1F810C57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087D16-175D-473B-8FBA-84D407001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a15447-b75e-4978-a55d-efa0f073f2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Hochschule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Wilhelm Markus PH Luzern</dc:creator>
  <cp:lastModifiedBy>Ammer Tina</cp:lastModifiedBy>
  <cp:lastPrinted>2020-07-27T11:42:05Z</cp:lastPrinted>
  <dcterms:created xsi:type="dcterms:W3CDTF">2016-08-24T09:00:07Z</dcterms:created>
  <dcterms:modified xsi:type="dcterms:W3CDTF">2020-07-27T13:18:20Z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0x010100E6A008FE6D7F774BB4207077C127E8BC</vt:lpwstr>
  </property>
</Properties>
</file>