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\shares\KTHOMES\TAmmer\Eigene Dokumente\CMIAXIOMA\9db58a60274c4252977999cc4f8b501e\"/>
    </mc:Choice>
  </mc:AlternateContent>
  <bookViews>
    <workbookView xWindow="-105" yWindow="-105" windowWidth="23250" windowHeight="1257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19" i="1" l="1"/>
  <c r="F54" i="1" l="1"/>
  <c r="F53" i="1"/>
  <c r="F50" i="1"/>
  <c r="F46" i="1"/>
  <c r="E46" i="1"/>
  <c r="F45" i="1"/>
  <c r="F17" i="1" l="1"/>
  <c r="F55" i="1" l="1"/>
  <c r="F32" i="1"/>
  <c r="E15" i="1" l="1"/>
  <c r="F15" i="1" s="1"/>
  <c r="F57" i="1" l="1"/>
  <c r="F56" i="1"/>
  <c r="F52" i="1"/>
  <c r="F51" i="1"/>
  <c r="F36" i="1"/>
  <c r="F35" i="1"/>
  <c r="F34" i="1"/>
  <c r="E34" i="1"/>
  <c r="F60" i="1" l="1"/>
  <c r="F31" i="1"/>
  <c r="E30" i="1" l="1"/>
  <c r="F30" i="1" s="1"/>
  <c r="F29" i="1"/>
  <c r="E29" i="1"/>
  <c r="F20" i="1"/>
  <c r="F16" i="1" l="1"/>
  <c r="F13" i="1"/>
  <c r="F40" i="1"/>
  <c r="F62" i="1" s="1"/>
</calcChain>
</file>

<file path=xl/sharedStrings.xml><?xml version="1.0" encoding="utf-8"?>
<sst xmlns="http://schemas.openxmlformats.org/spreadsheetml/2006/main" count="107" uniqueCount="77">
  <si>
    <t>Material</t>
  </si>
  <si>
    <t>Menge</t>
  </si>
  <si>
    <t>Spezifizierung</t>
  </si>
  <si>
    <t>mögliche Beschaffung</t>
  </si>
  <si>
    <t>Verbrauchsmaterial</t>
  </si>
  <si>
    <t>Labormaterialien/Geräte/Modelle</t>
  </si>
  <si>
    <t>Materialliste für "Warum sollen wir unseren Körper belasten?"</t>
  </si>
  <si>
    <r>
      <t xml:space="preserve">Die Liste enthält das Material für </t>
    </r>
    <r>
      <rPr>
        <b/>
        <u/>
        <sz val="11"/>
        <color theme="1"/>
        <rFont val="Calibri"/>
        <family val="2"/>
        <scheme val="minor"/>
      </rPr>
      <t>eine</t>
    </r>
    <r>
      <rPr>
        <sz val="11"/>
        <color theme="1"/>
        <rFont val="Calibri"/>
        <family val="2"/>
        <scheme val="minor"/>
      </rPr>
      <t xml:space="preserve"> Klasse (24 SuS)</t>
    </r>
  </si>
  <si>
    <t>Trinkhalme à 100 Stk.</t>
  </si>
  <si>
    <t>Migros/Coop</t>
  </si>
  <si>
    <t>Putzessig 500 ml</t>
  </si>
  <si>
    <t>ausgekochter Pouletknochen</t>
  </si>
  <si>
    <t>Restaurant vor Ort</t>
  </si>
  <si>
    <t>Eierschale mit wenig Eiweiss</t>
  </si>
  <si>
    <t>Holzstück</t>
  </si>
  <si>
    <t>Coop Bau &amp; Hobby</t>
  </si>
  <si>
    <t>Knochenmodell</t>
  </si>
  <si>
    <t>https://www.3bscientific.de/femur/q/?SearchText=femur</t>
  </si>
  <si>
    <t>Grillzange</t>
  </si>
  <si>
    <t>Haushaltshandschuhe</t>
  </si>
  <si>
    <t>6 Paar</t>
  </si>
  <si>
    <t xml:space="preserve">ausgekochter Röhrenknochen einer Kuh </t>
  </si>
  <si>
    <t>Metzger vor Ort</t>
  </si>
  <si>
    <t>Bechergläser</t>
  </si>
  <si>
    <t>250 ml in Schachtel verstaubar</t>
  </si>
  <si>
    <t>Roth AG Laborbedarf</t>
  </si>
  <si>
    <t>Teelichter</t>
  </si>
  <si>
    <t>Karton schwarz à 100 Stk.</t>
  </si>
  <si>
    <t>Papeterie</t>
  </si>
  <si>
    <t>Luftballons 100 Stk.</t>
  </si>
  <si>
    <t>Streichhölzer</t>
  </si>
  <si>
    <t xml:space="preserve">Kreide farbig </t>
  </si>
  <si>
    <t>Pflanzenöl 500 ml</t>
  </si>
  <si>
    <t>Schnur, Knäuel</t>
  </si>
  <si>
    <t>Postit</t>
  </si>
  <si>
    <t xml:space="preserve">Messband </t>
  </si>
  <si>
    <t xml:space="preserve">Kunststoffröhren </t>
  </si>
  <si>
    <t>Wäscheklammern à 50 Stk.</t>
  </si>
  <si>
    <t>Gummiband (Veloschlauch)</t>
  </si>
  <si>
    <t xml:space="preserve">Baumschere </t>
  </si>
  <si>
    <t>Druck-Metallfedern à 200 Stk.</t>
  </si>
  <si>
    <t>roter Wollknäuel</t>
  </si>
  <si>
    <t>blauer Wollknäuel</t>
  </si>
  <si>
    <t>Knet</t>
  </si>
  <si>
    <t>Stabiler Stab (z.B. Besenstiel)</t>
  </si>
  <si>
    <t>Schulzimmer</t>
  </si>
  <si>
    <t xml:space="preserve">Bastelbogen Skelett </t>
  </si>
  <si>
    <t xml:space="preserve">Download Einheit </t>
  </si>
  <si>
    <t>Bastelspint für Skelett</t>
  </si>
  <si>
    <t>Festes Papier A3</t>
  </si>
  <si>
    <t>Leere Getränkedosen</t>
  </si>
  <si>
    <t>Volle Getränkedosen</t>
  </si>
  <si>
    <t>Leere Konservendosen</t>
  </si>
  <si>
    <t>"Gümmeli"</t>
  </si>
  <si>
    <t>Klebeband-Rolle</t>
  </si>
  <si>
    <t>Schaschlikspiesse à 100 Stk.</t>
  </si>
  <si>
    <t>Pfeifenputzer</t>
  </si>
  <si>
    <t>ca. Einzelpreis</t>
  </si>
  <si>
    <t>Preis für eine Klasse (24 SuS)</t>
  </si>
  <si>
    <t>Hornbach</t>
  </si>
  <si>
    <t>ab 3.95</t>
  </si>
  <si>
    <t>60g= CHF 3.95</t>
  </si>
  <si>
    <t>Coop Bau &amp; Hobby/ Hornbach Rundrohrkunststoff 10mm/1m</t>
  </si>
  <si>
    <t>Coop Bau &amp; Hobby/ betzold.ch</t>
  </si>
  <si>
    <t>ca. Gesamtkosten Verbrauchsmaterial</t>
  </si>
  <si>
    <t>ca. Gesamtkosten Labor/Geräte/Modelle</t>
  </si>
  <si>
    <t>ca. Gesamtkosten Box Körper</t>
  </si>
  <si>
    <t xml:space="preserve">Kostenzusammenstellung </t>
  </si>
  <si>
    <t>(ca. Preise Stand August 2020)</t>
  </si>
  <si>
    <t>Bastelperlen</t>
  </si>
  <si>
    <t>Federnsortimentbox</t>
  </si>
  <si>
    <t>Stoppuhr/Timer</t>
  </si>
  <si>
    <t>Ochsnersport</t>
  </si>
  <si>
    <t>Bunsenbrenner</t>
  </si>
  <si>
    <t>Labogaz 470, Schraubmodell</t>
  </si>
  <si>
    <t>Bachmann Lehrmittel AG</t>
  </si>
  <si>
    <t>Velohändler vor Ort Veloschlauch neu ca. 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</si>
</sst>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vertical="center" readingOrder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4" fontId="5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/>
    <xf numFmtId="0" fontId="8" fillId="3" borderId="1" xfId="1" applyFill="1" applyBorder="1"/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readingOrder="1"/>
    </xf>
    <xf numFmtId="0" fontId="9" fillId="4" borderId="0" xfId="2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164" fontId="9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9" fillId="3" borderId="0" xfId="0" applyFont="1" applyFill="1"/>
    <xf numFmtId="0" fontId="5" fillId="0" borderId="4" xfId="0" applyFont="1" applyBorder="1" applyAlignment="1">
      <alignment vertical="center" readingOrder="1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7" fillId="3" borderId="1" xfId="0" applyFont="1" applyFill="1" applyBorder="1" applyAlignment="1">
      <alignment vertical="center" readingOrder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/>
    <xf numFmtId="0" fontId="7" fillId="3" borderId="1" xfId="0" applyFont="1" applyFill="1" applyBorder="1"/>
    <xf numFmtId="164" fontId="0" fillId="3" borderId="6" xfId="0" applyNumberFormat="1" applyFont="1" applyFill="1" applyBorder="1" applyAlignment="1">
      <alignment horizontal="center"/>
    </xf>
    <xf numFmtId="164" fontId="0" fillId="0" borderId="4" xfId="0" applyNumberFormat="1" applyFont="1" applyBorder="1"/>
    <xf numFmtId="164" fontId="0" fillId="0" borderId="1" xfId="0" applyNumberFormat="1" applyFont="1" applyBorder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1650546</xdr:colOff>
      <xdr:row>4</xdr:row>
      <xdr:rowOff>108585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EEB0A4-5206-48A8-98F1-55406F21D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95083" cy="840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3bscientific.de/femur/q/?SearchText=fe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2"/>
  <sheetViews>
    <sheetView tabSelected="1" topLeftCell="A22" zoomScale="95" zoomScaleNormal="95" workbookViewId="0">
      <selection activeCell="B49" sqref="B49"/>
    </sheetView>
  </sheetViews>
  <sheetFormatPr baseColWidth="10" defaultColWidth="11.5703125" defaultRowHeight="15" x14ac:dyDescent="0.25"/>
  <cols>
    <col min="1" max="1" width="53.140625" style="2" customWidth="1"/>
    <col min="2" max="2" width="28.28515625" style="2" customWidth="1"/>
    <col min="3" max="3" width="13.28515625" style="3" customWidth="1"/>
    <col min="4" max="4" width="51.140625" style="2" bestFit="1" customWidth="1"/>
    <col min="5" max="5" width="36.7109375" style="2" bestFit="1" customWidth="1"/>
    <col min="6" max="6" width="35" style="2" customWidth="1"/>
    <col min="7" max="16384" width="11.5703125" style="2"/>
  </cols>
  <sheetData>
    <row r="2" spans="1:6" x14ac:dyDescent="0.25">
      <c r="D2" s="38" t="s">
        <v>67</v>
      </c>
      <c r="E2" s="15"/>
    </row>
    <row r="3" spans="1:6" x14ac:dyDescent="0.25">
      <c r="D3" s="15"/>
      <c r="E3" s="15"/>
    </row>
    <row r="4" spans="1:6" x14ac:dyDescent="0.25">
      <c r="D4" s="38" t="s">
        <v>68</v>
      </c>
      <c r="E4" s="15"/>
    </row>
    <row r="6" spans="1:6" ht="23.25" x14ac:dyDescent="0.35">
      <c r="A6" s="51" t="s">
        <v>6</v>
      </c>
      <c r="B6" s="51"/>
      <c r="C6" s="51"/>
      <c r="D6" s="51"/>
    </row>
    <row r="7" spans="1:6" x14ac:dyDescent="0.25">
      <c r="A7" s="52" t="s">
        <v>7</v>
      </c>
      <c r="B7" s="52"/>
      <c r="C7" s="52"/>
      <c r="D7" s="52"/>
    </row>
    <row r="8" spans="1:6" x14ac:dyDescent="0.25">
      <c r="A8" s="1"/>
    </row>
    <row r="9" spans="1:6" x14ac:dyDescent="0.25">
      <c r="A9" s="4" t="s">
        <v>4</v>
      </c>
      <c r="B9" s="5"/>
      <c r="C9" s="6"/>
      <c r="D9" s="5"/>
      <c r="E9" s="16"/>
      <c r="F9" s="16"/>
    </row>
    <row r="10" spans="1:6" x14ac:dyDescent="0.25">
      <c r="A10" s="4" t="s">
        <v>0</v>
      </c>
      <c r="B10" s="4" t="s">
        <v>2</v>
      </c>
      <c r="C10" s="7" t="s">
        <v>1</v>
      </c>
      <c r="D10" s="4" t="s">
        <v>3</v>
      </c>
      <c r="E10" s="17" t="s">
        <v>57</v>
      </c>
      <c r="F10" s="18" t="s">
        <v>58</v>
      </c>
    </row>
    <row r="11" spans="1:6" s="15" customFormat="1" x14ac:dyDescent="0.25">
      <c r="A11" s="12" t="s">
        <v>11</v>
      </c>
      <c r="B11" s="13"/>
      <c r="C11" s="14">
        <v>6</v>
      </c>
      <c r="D11" s="13" t="s">
        <v>12</v>
      </c>
      <c r="E11" s="19"/>
      <c r="F11" s="20"/>
    </row>
    <row r="12" spans="1:6" s="15" customFormat="1" x14ac:dyDescent="0.25">
      <c r="A12" s="12" t="s">
        <v>46</v>
      </c>
      <c r="B12" s="13"/>
      <c r="C12" s="14">
        <v>24</v>
      </c>
      <c r="D12" s="13" t="s">
        <v>47</v>
      </c>
      <c r="E12" s="19"/>
      <c r="F12" s="20"/>
    </row>
    <row r="13" spans="1:6" s="15" customFormat="1" x14ac:dyDescent="0.25">
      <c r="A13" s="12" t="s">
        <v>48</v>
      </c>
      <c r="B13" s="13"/>
      <c r="C13" s="14">
        <v>200</v>
      </c>
      <c r="D13" s="13" t="s">
        <v>15</v>
      </c>
      <c r="E13" s="21">
        <v>5</v>
      </c>
      <c r="F13" s="20">
        <f>E13*1</f>
        <v>5</v>
      </c>
    </row>
    <row r="14" spans="1:6" s="15" customFormat="1" x14ac:dyDescent="0.25">
      <c r="A14" s="12" t="s">
        <v>42</v>
      </c>
      <c r="B14" s="13"/>
      <c r="C14" s="14">
        <v>1</v>
      </c>
      <c r="D14" s="13" t="s">
        <v>9</v>
      </c>
      <c r="E14" s="21">
        <v>3</v>
      </c>
      <c r="F14" s="20">
        <v>3</v>
      </c>
    </row>
    <row r="15" spans="1:6" s="15" customFormat="1" x14ac:dyDescent="0.25">
      <c r="A15" s="12" t="s">
        <v>13</v>
      </c>
      <c r="B15" s="13"/>
      <c r="C15" s="14">
        <v>6</v>
      </c>
      <c r="D15" s="13" t="s">
        <v>9</v>
      </c>
      <c r="E15" s="21">
        <f>4.85/6</f>
        <v>0.80833333333333324</v>
      </c>
      <c r="F15" s="20">
        <f>E15*6</f>
        <v>4.8499999999999996</v>
      </c>
    </row>
    <row r="16" spans="1:6" s="15" customFormat="1" x14ac:dyDescent="0.25">
      <c r="A16" s="12" t="s">
        <v>49</v>
      </c>
      <c r="B16" s="13"/>
      <c r="C16" s="14">
        <v>24</v>
      </c>
      <c r="D16" s="13" t="s">
        <v>28</v>
      </c>
      <c r="E16" s="21">
        <v>0.6</v>
      </c>
      <c r="F16" s="20">
        <f>E16*C16</f>
        <v>14.399999999999999</v>
      </c>
    </row>
    <row r="17" spans="1:6" s="15" customFormat="1" x14ac:dyDescent="0.25">
      <c r="A17" s="12" t="s">
        <v>14</v>
      </c>
      <c r="B17" s="13"/>
      <c r="C17" s="14">
        <v>6</v>
      </c>
      <c r="D17" s="13" t="s">
        <v>15</v>
      </c>
      <c r="E17" s="19" t="s">
        <v>60</v>
      </c>
      <c r="F17" s="20">
        <f>3.95*C17</f>
        <v>23.700000000000003</v>
      </c>
    </row>
    <row r="18" spans="1:6" s="15" customFormat="1" x14ac:dyDescent="0.25">
      <c r="A18" s="12" t="s">
        <v>27</v>
      </c>
      <c r="B18" s="13"/>
      <c r="C18" s="14">
        <v>1</v>
      </c>
      <c r="D18" s="13" t="s">
        <v>28</v>
      </c>
      <c r="E18" s="21">
        <v>25</v>
      </c>
      <c r="F18" s="20">
        <v>25</v>
      </c>
    </row>
    <row r="19" spans="1:6" s="15" customFormat="1" x14ac:dyDescent="0.25">
      <c r="A19" s="26" t="s">
        <v>43</v>
      </c>
      <c r="B19" s="13"/>
      <c r="C19" s="14">
        <v>5</v>
      </c>
      <c r="D19" s="13" t="s">
        <v>15</v>
      </c>
      <c r="E19" s="21">
        <v>2.75</v>
      </c>
      <c r="F19" s="20">
        <f>E19*C19</f>
        <v>13.75</v>
      </c>
    </row>
    <row r="20" spans="1:6" s="15" customFormat="1" x14ac:dyDescent="0.25">
      <c r="A20" s="12" t="s">
        <v>31</v>
      </c>
      <c r="B20" s="13"/>
      <c r="C20" s="25">
        <v>8</v>
      </c>
      <c r="D20" s="13" t="s">
        <v>9</v>
      </c>
      <c r="E20" s="21">
        <v>1.95</v>
      </c>
      <c r="F20" s="20">
        <f>E20*C20</f>
        <v>15.6</v>
      </c>
    </row>
    <row r="21" spans="1:6" s="15" customFormat="1" x14ac:dyDescent="0.25">
      <c r="A21" s="12" t="s">
        <v>50</v>
      </c>
      <c r="B21" s="13"/>
      <c r="C21" s="14"/>
      <c r="D21" s="13" t="s">
        <v>9</v>
      </c>
      <c r="E21" s="19"/>
      <c r="F21" s="20"/>
    </row>
    <row r="22" spans="1:6" s="15" customFormat="1" x14ac:dyDescent="0.25">
      <c r="A22" s="12" t="s">
        <v>52</v>
      </c>
      <c r="B22" s="13"/>
      <c r="C22" s="14"/>
      <c r="D22" s="13" t="s">
        <v>9</v>
      </c>
      <c r="E22" s="19"/>
      <c r="F22" s="20"/>
    </row>
    <row r="23" spans="1:6" s="15" customFormat="1" x14ac:dyDescent="0.25">
      <c r="A23" s="12" t="s">
        <v>29</v>
      </c>
      <c r="B23" s="13"/>
      <c r="C23" s="14">
        <v>100</v>
      </c>
      <c r="D23" s="13" t="s">
        <v>9</v>
      </c>
      <c r="E23" s="21">
        <v>13.9</v>
      </c>
      <c r="F23" s="20">
        <v>13.9</v>
      </c>
    </row>
    <row r="24" spans="1:6" s="15" customFormat="1" x14ac:dyDescent="0.25">
      <c r="A24" s="12" t="s">
        <v>32</v>
      </c>
      <c r="B24" s="13"/>
      <c r="C24" s="14">
        <v>1</v>
      </c>
      <c r="D24" s="13" t="s">
        <v>9</v>
      </c>
      <c r="E24" s="21">
        <v>2.5</v>
      </c>
      <c r="F24" s="20">
        <v>2.5</v>
      </c>
    </row>
    <row r="25" spans="1:6" s="15" customFormat="1" x14ac:dyDescent="0.25">
      <c r="A25" s="12" t="s">
        <v>34</v>
      </c>
      <c r="B25" s="13"/>
      <c r="C25" s="14"/>
      <c r="D25" s="13" t="s">
        <v>9</v>
      </c>
      <c r="E25" s="19">
        <v>8</v>
      </c>
      <c r="F25" s="20">
        <v>8</v>
      </c>
    </row>
    <row r="26" spans="1:6" s="15" customFormat="1" x14ac:dyDescent="0.25">
      <c r="A26" s="12" t="s">
        <v>10</v>
      </c>
      <c r="B26" s="13"/>
      <c r="C26" s="14">
        <v>1</v>
      </c>
      <c r="D26" s="13" t="s">
        <v>9</v>
      </c>
      <c r="E26" s="21">
        <v>4.3</v>
      </c>
      <c r="F26" s="20">
        <v>4.3</v>
      </c>
    </row>
    <row r="27" spans="1:6" s="15" customFormat="1" x14ac:dyDescent="0.25">
      <c r="A27" s="12" t="s">
        <v>41</v>
      </c>
      <c r="B27" s="13"/>
      <c r="C27" s="14">
        <v>1</v>
      </c>
      <c r="D27" s="13" t="s">
        <v>9</v>
      </c>
      <c r="E27" s="21">
        <v>3.75</v>
      </c>
      <c r="F27" s="20">
        <v>3.75</v>
      </c>
    </row>
    <row r="28" spans="1:6" s="15" customFormat="1" x14ac:dyDescent="0.25">
      <c r="A28" s="12" t="s">
        <v>33</v>
      </c>
      <c r="B28" s="13"/>
      <c r="C28" s="14">
        <v>1</v>
      </c>
      <c r="D28" s="13" t="s">
        <v>9</v>
      </c>
      <c r="E28" s="21">
        <v>2.95</v>
      </c>
      <c r="F28" s="20">
        <v>2.95</v>
      </c>
    </row>
    <row r="29" spans="1:6" s="15" customFormat="1" x14ac:dyDescent="0.25">
      <c r="A29" s="12" t="s">
        <v>30</v>
      </c>
      <c r="B29" s="13"/>
      <c r="C29" s="14">
        <v>10</v>
      </c>
      <c r="D29" s="13" t="s">
        <v>9</v>
      </c>
      <c r="E29" s="21">
        <f>2.5/5</f>
        <v>0.5</v>
      </c>
      <c r="F29" s="20">
        <f>2.5*2</f>
        <v>5</v>
      </c>
    </row>
    <row r="30" spans="1:6" s="15" customFormat="1" x14ac:dyDescent="0.25">
      <c r="A30" s="12" t="s">
        <v>26</v>
      </c>
      <c r="B30" s="13"/>
      <c r="C30" s="14">
        <v>20</v>
      </c>
      <c r="D30" s="13" t="s">
        <v>9</v>
      </c>
      <c r="E30" s="21">
        <f>6.95/2</f>
        <v>3.4750000000000001</v>
      </c>
      <c r="F30" s="20">
        <f>E30*2</f>
        <v>6.95</v>
      </c>
    </row>
    <row r="31" spans="1:6" s="15" customFormat="1" x14ac:dyDescent="0.25">
      <c r="A31" s="12" t="s">
        <v>8</v>
      </c>
      <c r="B31" s="13"/>
      <c r="C31" s="14">
        <v>2</v>
      </c>
      <c r="D31" s="13" t="s">
        <v>9</v>
      </c>
      <c r="E31" s="21">
        <v>1.95</v>
      </c>
      <c r="F31" s="20">
        <f>E31*C31</f>
        <v>3.9</v>
      </c>
    </row>
    <row r="32" spans="1:6" s="15" customFormat="1" x14ac:dyDescent="0.25">
      <c r="A32" s="26" t="s">
        <v>51</v>
      </c>
      <c r="B32" s="13"/>
      <c r="C32" s="14">
        <v>2</v>
      </c>
      <c r="D32" s="13" t="s">
        <v>9</v>
      </c>
      <c r="E32" s="21">
        <v>0.45</v>
      </c>
      <c r="F32" s="20">
        <f>0.45*2</f>
        <v>0.9</v>
      </c>
    </row>
    <row r="33" spans="1:6" s="15" customFormat="1" ht="15.75" x14ac:dyDescent="0.25">
      <c r="A33" s="43" t="s">
        <v>53</v>
      </c>
      <c r="B33" s="44"/>
      <c r="C33" s="45">
        <v>100</v>
      </c>
      <c r="D33" s="46" t="s">
        <v>9</v>
      </c>
      <c r="E33" s="21" t="s">
        <v>61</v>
      </c>
      <c r="F33" s="20"/>
    </row>
    <row r="34" spans="1:6" s="15" customFormat="1" ht="15.75" x14ac:dyDescent="0.25">
      <c r="A34" s="47" t="s">
        <v>54</v>
      </c>
      <c r="B34" s="44"/>
      <c r="C34" s="45">
        <v>6</v>
      </c>
      <c r="D34" s="46" t="s">
        <v>9</v>
      </c>
      <c r="E34" s="21">
        <f>1.8/2</f>
        <v>0.9</v>
      </c>
      <c r="F34" s="20">
        <f>E34*6</f>
        <v>5.4</v>
      </c>
    </row>
    <row r="35" spans="1:6" s="15" customFormat="1" ht="15.75" x14ac:dyDescent="0.25">
      <c r="A35" s="43" t="s">
        <v>55</v>
      </c>
      <c r="B35" s="44"/>
      <c r="C35" s="45">
        <v>1</v>
      </c>
      <c r="D35" s="46" t="s">
        <v>9</v>
      </c>
      <c r="E35" s="21">
        <v>2.7</v>
      </c>
      <c r="F35" s="20">
        <f>E35*4</f>
        <v>10.8</v>
      </c>
    </row>
    <row r="36" spans="1:6" s="15" customFormat="1" ht="15.75" x14ac:dyDescent="0.25">
      <c r="A36" s="44" t="s">
        <v>56</v>
      </c>
      <c r="B36" s="44"/>
      <c r="C36" s="45">
        <v>100</v>
      </c>
      <c r="D36" s="46" t="s">
        <v>15</v>
      </c>
      <c r="E36" s="21">
        <v>2.75</v>
      </c>
      <c r="F36" s="20">
        <f>E36*10</f>
        <v>27.5</v>
      </c>
    </row>
    <row r="37" spans="1:6" s="15" customFormat="1" ht="15.75" x14ac:dyDescent="0.25">
      <c r="A37" s="43" t="s">
        <v>69</v>
      </c>
      <c r="B37" s="44"/>
      <c r="C37" s="45">
        <v>100</v>
      </c>
      <c r="D37" s="46" t="s">
        <v>15</v>
      </c>
      <c r="E37" s="21">
        <v>50</v>
      </c>
      <c r="F37" s="20">
        <v>50</v>
      </c>
    </row>
    <row r="38" spans="1:6" x14ac:dyDescent="0.25">
      <c r="A38" s="39"/>
      <c r="B38" s="40"/>
      <c r="C38" s="41"/>
      <c r="D38" s="42"/>
      <c r="E38" s="21"/>
      <c r="F38" s="20"/>
    </row>
    <row r="39" spans="1:6" x14ac:dyDescent="0.25">
      <c r="A39" s="9"/>
      <c r="B39" s="10"/>
      <c r="C39" s="11"/>
      <c r="D39" s="10"/>
      <c r="E39" s="21"/>
      <c r="F39" s="20"/>
    </row>
    <row r="40" spans="1:6" x14ac:dyDescent="0.25">
      <c r="A40" s="27" t="s">
        <v>64</v>
      </c>
      <c r="B40" s="28"/>
      <c r="C40" s="29"/>
      <c r="D40" s="28"/>
      <c r="E40" s="30"/>
      <c r="F40" s="31">
        <f>SUM(F11:F38)</f>
        <v>251.15</v>
      </c>
    </row>
    <row r="41" spans="1:6" x14ac:dyDescent="0.25">
      <c r="A41" s="8"/>
      <c r="E41" s="37"/>
      <c r="F41" s="15"/>
    </row>
    <row r="42" spans="1:6" x14ac:dyDescent="0.25">
      <c r="A42" s="4" t="s">
        <v>5</v>
      </c>
      <c r="B42" s="5"/>
      <c r="C42" s="6"/>
      <c r="D42" s="5"/>
      <c r="E42" s="6"/>
      <c r="F42" s="5"/>
    </row>
    <row r="43" spans="1:6" x14ac:dyDescent="0.25">
      <c r="A43" s="4" t="s">
        <v>0</v>
      </c>
      <c r="B43" s="4" t="s">
        <v>2</v>
      </c>
      <c r="C43" s="7" t="s">
        <v>1</v>
      </c>
      <c r="D43" s="4" t="s">
        <v>3</v>
      </c>
      <c r="E43" s="22"/>
      <c r="F43" s="23"/>
    </row>
    <row r="44" spans="1:6" s="15" customFormat="1" x14ac:dyDescent="0.25">
      <c r="A44" s="12" t="s">
        <v>21</v>
      </c>
      <c r="B44" s="13"/>
      <c r="C44" s="14">
        <v>8</v>
      </c>
      <c r="D44" s="13" t="s">
        <v>22</v>
      </c>
      <c r="E44" s="21"/>
      <c r="F44" s="20"/>
    </row>
    <row r="45" spans="1:6" s="15" customFormat="1" x14ac:dyDescent="0.25">
      <c r="A45" s="12" t="s">
        <v>39</v>
      </c>
      <c r="B45" s="13"/>
      <c r="C45" s="25">
        <v>2</v>
      </c>
      <c r="D45" s="13" t="s">
        <v>59</v>
      </c>
      <c r="E45" s="21">
        <v>19.899999999999999</v>
      </c>
      <c r="F45" s="20">
        <f>E45*C45</f>
        <v>39.799999999999997</v>
      </c>
    </row>
    <row r="46" spans="1:6" s="15" customFormat="1" x14ac:dyDescent="0.25">
      <c r="A46" s="26" t="s">
        <v>23</v>
      </c>
      <c r="B46" s="13" t="s">
        <v>24</v>
      </c>
      <c r="C46" s="14">
        <v>10</v>
      </c>
      <c r="D46" s="13" t="s">
        <v>25</v>
      </c>
      <c r="E46" s="19">
        <f>32.9/10</f>
        <v>3.29</v>
      </c>
      <c r="F46" s="20">
        <f>E46*10</f>
        <v>32.9</v>
      </c>
    </row>
    <row r="47" spans="1:6" s="15" customFormat="1" x14ac:dyDescent="0.25">
      <c r="A47" s="12" t="s">
        <v>40</v>
      </c>
      <c r="B47" s="13" t="s">
        <v>70</v>
      </c>
      <c r="C47" s="14">
        <v>1</v>
      </c>
      <c r="D47" s="24" t="s">
        <v>59</v>
      </c>
      <c r="E47" s="21">
        <v>15</v>
      </c>
      <c r="F47" s="20">
        <v>24.9</v>
      </c>
    </row>
    <row r="48" spans="1:6" s="15" customFormat="1" x14ac:dyDescent="0.25">
      <c r="A48" s="12" t="s">
        <v>73</v>
      </c>
      <c r="B48" s="13" t="s">
        <v>74</v>
      </c>
      <c r="C48" s="14">
        <v>1</v>
      </c>
      <c r="D48" s="13" t="s">
        <v>75</v>
      </c>
      <c r="E48" s="19">
        <v>66.5</v>
      </c>
      <c r="F48" s="20">
        <v>8.9</v>
      </c>
    </row>
    <row r="49" spans="1:6" s="15" customFormat="1" x14ac:dyDescent="0.25">
      <c r="A49" s="12" t="s">
        <v>18</v>
      </c>
      <c r="B49" s="13"/>
      <c r="C49" s="14">
        <v>1</v>
      </c>
      <c r="D49" s="13" t="s">
        <v>9</v>
      </c>
      <c r="E49" s="21">
        <v>6.5</v>
      </c>
      <c r="F49" s="20">
        <v>6.5</v>
      </c>
    </row>
    <row r="50" spans="1:6" s="15" customFormat="1" x14ac:dyDescent="0.25">
      <c r="A50" s="12" t="s">
        <v>38</v>
      </c>
      <c r="B50" s="13"/>
      <c r="C50" s="14">
        <v>8</v>
      </c>
      <c r="D50" s="13" t="s">
        <v>76</v>
      </c>
      <c r="E50" s="19">
        <v>3</v>
      </c>
      <c r="F50" s="20">
        <f>E50*8</f>
        <v>24</v>
      </c>
    </row>
    <row r="51" spans="1:6" s="15" customFormat="1" x14ac:dyDescent="0.25">
      <c r="A51" s="12" t="s">
        <v>19</v>
      </c>
      <c r="B51" s="13"/>
      <c r="C51" s="14" t="s">
        <v>20</v>
      </c>
      <c r="D51" s="13" t="s">
        <v>9</v>
      </c>
      <c r="E51" s="21">
        <v>2.7</v>
      </c>
      <c r="F51" s="20">
        <f>E51*6</f>
        <v>16.200000000000003</v>
      </c>
    </row>
    <row r="52" spans="1:6" s="15" customFormat="1" x14ac:dyDescent="0.25">
      <c r="A52" s="12" t="s">
        <v>16</v>
      </c>
      <c r="B52" s="13"/>
      <c r="C52" s="14">
        <v>8</v>
      </c>
      <c r="D52" s="24" t="s">
        <v>17</v>
      </c>
      <c r="E52" s="21">
        <v>16.48</v>
      </c>
      <c r="F52" s="20">
        <f>E52*C52</f>
        <v>131.84</v>
      </c>
    </row>
    <row r="53" spans="1:6" s="15" customFormat="1" x14ac:dyDescent="0.25">
      <c r="A53" s="26" t="s">
        <v>36</v>
      </c>
      <c r="B53" s="13"/>
      <c r="C53" s="14">
        <v>8</v>
      </c>
      <c r="D53" s="13" t="s">
        <v>62</v>
      </c>
      <c r="E53" s="21">
        <v>1.5</v>
      </c>
      <c r="F53" s="20">
        <f>E53*C52</f>
        <v>12</v>
      </c>
    </row>
    <row r="54" spans="1:6" s="15" customFormat="1" x14ac:dyDescent="0.25">
      <c r="A54" s="12" t="s">
        <v>35</v>
      </c>
      <c r="B54" s="13"/>
      <c r="C54" s="14">
        <v>8</v>
      </c>
      <c r="D54" s="13" t="s">
        <v>63</v>
      </c>
      <c r="E54" s="21">
        <v>3</v>
      </c>
      <c r="F54" s="20">
        <f>E54*C54</f>
        <v>24</v>
      </c>
    </row>
    <row r="55" spans="1:6" s="15" customFormat="1" x14ac:dyDescent="0.25">
      <c r="A55" s="12" t="s">
        <v>44</v>
      </c>
      <c r="B55" s="13"/>
      <c r="C55" s="14">
        <v>1</v>
      </c>
      <c r="D55" s="13" t="s">
        <v>45</v>
      </c>
      <c r="E55" s="19">
        <v>9.9499999999999993</v>
      </c>
      <c r="F55" s="20">
        <f>E55*C54</f>
        <v>79.599999999999994</v>
      </c>
    </row>
    <row r="56" spans="1:6" s="15" customFormat="1" x14ac:dyDescent="0.25">
      <c r="A56" s="12" t="s">
        <v>71</v>
      </c>
      <c r="B56" s="13"/>
      <c r="C56" s="14">
        <v>12</v>
      </c>
      <c r="D56" s="13" t="s">
        <v>72</v>
      </c>
      <c r="E56" s="21">
        <v>14.9</v>
      </c>
      <c r="F56" s="50">
        <f>E56*C56</f>
        <v>178.8</v>
      </c>
    </row>
    <row r="57" spans="1:6" s="15" customFormat="1" x14ac:dyDescent="0.25">
      <c r="A57" s="12" t="s">
        <v>37</v>
      </c>
      <c r="B57" s="13"/>
      <c r="C57" s="14">
        <v>1</v>
      </c>
      <c r="D57" s="13" t="s">
        <v>9</v>
      </c>
      <c r="E57" s="48">
        <v>3.2</v>
      </c>
      <c r="F57" s="49">
        <f>E57*2</f>
        <v>6.4</v>
      </c>
    </row>
    <row r="60" spans="1:6" x14ac:dyDescent="0.25">
      <c r="A60" s="27" t="s">
        <v>65</v>
      </c>
      <c r="B60" s="32"/>
      <c r="C60" s="33"/>
      <c r="D60" s="32"/>
      <c r="E60" s="32"/>
      <c r="F60" s="34">
        <f>SUM(F44:F57)</f>
        <v>585.84</v>
      </c>
    </row>
    <row r="62" spans="1:6" x14ac:dyDescent="0.25">
      <c r="A62" s="35" t="s">
        <v>66</v>
      </c>
      <c r="B62" s="35"/>
      <c r="C62" s="36"/>
      <c r="D62" s="35"/>
      <c r="E62" s="35"/>
      <c r="F62" s="34">
        <f>F60+F40</f>
        <v>836.99</v>
      </c>
    </row>
  </sheetData>
  <sortState ref="A36:E49">
    <sortCondition ref="A36"/>
  </sortState>
  <mergeCells count="2">
    <mergeCell ref="A6:D6"/>
    <mergeCell ref="A7:D7"/>
  </mergeCells>
  <hyperlinks>
    <hyperlink ref="D52" r:id="rId1"/>
    <hyperlink ref="D47" display="Hornbach"/>
  </hyperlinks>
  <pageMargins left="0.70866141732283472" right="0.70866141732283472" top="0.78740157480314965" bottom="0.78740157480314965" header="0.31496062992125984" footer="0.31496062992125984"/>
  <pageSetup paperSize="9" scale="4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A008FE6D7F774BB4207077C127E8BC" ma:contentTypeVersion="1" ma:contentTypeDescription="Ein neues Dokument erstellen." ma:contentTypeScope="" ma:versionID="f3d5db4b8badaaf5fbd8fae78b114078">
  <xsd:schema xmlns:xsd="http://www.w3.org/2001/XMLSchema" xmlns:xs="http://www.w3.org/2001/XMLSchema" xmlns:p="http://schemas.microsoft.com/office/2006/metadata/properties" xmlns:ns2="f2a15447-b75e-4978-a55d-efa0f073f2b7" targetNamespace="http://schemas.microsoft.com/office/2006/metadata/properties" ma:root="true" ma:fieldsID="b6f468402b4befc4b14480a9bba9342d" ns2:_="">
    <xsd:import namespace="f2a15447-b75e-4978-a55d-efa0f073f2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15447-b75e-4978-a55d-efa0f073f2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5377AA-9CF7-4BC3-95E9-372BD8970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15447-b75e-4978-a55d-efa0f073f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C3D6E-B5C7-4E29-A65B-4D4B81C321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0C4060-1028-4E9D-A03E-59189C67D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Markus PH Luzern</dc:creator>
  <cp:lastModifiedBy>Ammer Tina</cp:lastModifiedBy>
  <cp:lastPrinted>2020-04-03T14:07:14Z</cp:lastPrinted>
  <dcterms:created xsi:type="dcterms:W3CDTF">2016-08-24T09:00:07Z</dcterms:created>
  <dcterms:modified xsi:type="dcterms:W3CDTF">2020-07-30T09:47:08Z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0x010100E6A008FE6D7F774BB4207077C127E8BC</vt:lpwstr>
  </property>
</Properties>
</file>